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rogue\Downloads\"/>
    </mc:Choice>
  </mc:AlternateContent>
  <xr:revisionPtr revIDLastSave="0" documentId="13_ncr:1_{00C9538A-08BE-4A8F-B88B-C595A061D031}" xr6:coauthVersionLast="47" xr6:coauthVersionMax="47" xr10:uidLastSave="{00000000-0000-0000-0000-000000000000}"/>
  <bookViews>
    <workbookView xWindow="-38510" yWindow="-110" windowWidth="38620" windowHeight="21100" xr2:uid="{4C477383-C1F9-4B20-8606-C90CD08E33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E47" i="1" s="1"/>
  <c r="E46" i="1"/>
  <c r="H32" i="1"/>
  <c r="H33" i="1"/>
  <c r="H34" i="1"/>
  <c r="H35" i="1"/>
  <c r="H36" i="1"/>
  <c r="G22" i="1"/>
  <c r="H22" i="1" s="1"/>
  <c r="G23" i="1"/>
  <c r="H23" i="1" s="1"/>
  <c r="G24" i="1"/>
  <c r="H24" i="1" s="1"/>
  <c r="G25" i="1"/>
  <c r="H25" i="1" s="1"/>
  <c r="G26" i="1"/>
  <c r="H26" i="1" s="1"/>
  <c r="G27" i="1"/>
  <c r="H27" i="1" s="1"/>
  <c r="G28" i="1"/>
  <c r="H28" i="1" s="1"/>
  <c r="G29" i="1"/>
  <c r="H29" i="1" s="1"/>
  <c r="G30" i="1"/>
  <c r="H30" i="1" s="1"/>
  <c r="G31" i="1"/>
  <c r="H31" i="1" s="1"/>
  <c r="G21" i="1"/>
  <c r="H21" i="1" s="1"/>
  <c r="G9" i="1"/>
  <c r="G8" i="1"/>
  <c r="G7" i="1"/>
  <c r="G6" i="1"/>
  <c r="G11" i="1" s="1"/>
  <c r="E43" i="1" l="1"/>
  <c r="E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Jones</author>
  </authors>
  <commentList>
    <comment ref="D6" authorId="0" shapeId="0" xr:uid="{E99C7921-3E1C-455E-A5D6-F634808A3C4C}">
      <text>
        <r>
          <rPr>
            <b/>
            <sz val="9"/>
            <color indexed="81"/>
            <rFont val="Tahoma"/>
            <charset val="1"/>
          </rPr>
          <t>Daniel Jones:</t>
        </r>
        <r>
          <rPr>
            <sz val="9"/>
            <color indexed="81"/>
            <rFont val="Tahoma"/>
            <charset val="1"/>
          </rPr>
          <t xml:space="preserve">
Including any play-off matches.</t>
        </r>
      </text>
    </comment>
  </commentList>
</comments>
</file>

<file path=xl/sharedStrings.xml><?xml version="1.0" encoding="utf-8"?>
<sst xmlns="http://schemas.openxmlformats.org/spreadsheetml/2006/main" count="57" uniqueCount="43">
  <si>
    <t>treeman</t>
  </si>
  <si>
    <t>wardancer</t>
  </si>
  <si>
    <t>thrower</t>
  </si>
  <si>
    <t>lineman</t>
  </si>
  <si>
    <t>catcher</t>
  </si>
  <si>
    <t>7SPPs</t>
  </si>
  <si>
    <t>guard, grab</t>
  </si>
  <si>
    <t>0SPPs</t>
  </si>
  <si>
    <t>block</t>
  </si>
  <si>
    <t>strip ball</t>
  </si>
  <si>
    <t>Total cost</t>
  </si>
  <si>
    <t>Skills</t>
  </si>
  <si>
    <t>Unspent SPPs</t>
  </si>
  <si>
    <t>Position</t>
  </si>
  <si>
    <t>Div 1</t>
  </si>
  <si>
    <t>Div 2</t>
  </si>
  <si>
    <t>Div 3</t>
  </si>
  <si>
    <t>RAISE FUNDS</t>
  </si>
  <si>
    <t>Re-drafted player</t>
  </si>
  <si>
    <t>YES</t>
  </si>
  <si>
    <t>Number &amp; Name</t>
  </si>
  <si>
    <t>N/A</t>
  </si>
  <si>
    <t>Re-rolls</t>
  </si>
  <si>
    <t>Apothecary</t>
  </si>
  <si>
    <t>Asst. Coaches</t>
  </si>
  <si>
    <t>Cheerleaders</t>
  </si>
  <si>
    <t>Agents Fee</t>
  </si>
  <si>
    <t>Final TV cap:</t>
  </si>
  <si>
    <t>TV cap:</t>
  </si>
  <si>
    <t>Available budget:</t>
  </si>
  <si>
    <t>Total cost:</t>
  </si>
  <si>
    <t>Roster TV:</t>
  </si>
  <si>
    <t>Player value</t>
  </si>
  <si>
    <t>No of previous seasons</t>
  </si>
  <si>
    <t>Budget:</t>
  </si>
  <si>
    <t>Starting Re-Draft amount:</t>
  </si>
  <si>
    <t>Div 4</t>
  </si>
  <si>
    <t>No. of matches this team played in its last season:</t>
  </si>
  <si>
    <t>How many wins during that season:</t>
  </si>
  <si>
    <t>How many draws during that season:</t>
  </si>
  <si>
    <t>Team Treasury:</t>
  </si>
  <si>
    <t>In Season IV what division will you be:</t>
  </si>
  <si>
    <t>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</si>
</sst>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3">
    <xf numFmtId="0" fontId="0" fillId="0" borderId="0" xfId="0"/>
    <xf numFmtId="0" fontId="0" fillId="2" borderId="1" xfId="0" applyFill="1" applyBorder="1"/>
    <xf numFmtId="0" fontId="0" fillId="2" borderId="0" xfId="0" applyFill="1"/>
    <xf numFmtId="3" fontId="0" fillId="0" borderId="0" xfId="0" applyNumberFormat="1" applyAlignment="1">
      <alignment horizontal="right"/>
    </xf>
    <xf numFmtId="3" fontId="0" fillId="0" borderId="0" xfId="0" applyNumberFormat="1"/>
    <xf numFmtId="0" fontId="0" fillId="2" borderId="3" xfId="0" applyFill="1" applyBorder="1"/>
    <xf numFmtId="3" fontId="0" fillId="2" borderId="3" xfId="0" applyNumberFormat="1" applyFill="1" applyBorder="1" applyAlignment="1">
      <alignment horizontal="right"/>
    </xf>
    <xf numFmtId="3" fontId="0" fillId="2" borderId="0" xfId="0" applyNumberFormat="1" applyFill="1" applyAlignment="1">
      <alignment horizontal="right"/>
    </xf>
    <xf numFmtId="0" fontId="0" fillId="2" borderId="8" xfId="0" applyFill="1" applyBorder="1"/>
    <xf numFmtId="3" fontId="0" fillId="2" borderId="8" xfId="0" applyNumberFormat="1" applyFill="1" applyBorder="1" applyAlignment="1">
      <alignment horizontal="right"/>
    </xf>
    <xf numFmtId="0" fontId="0" fillId="2" borderId="4" xfId="0" applyFill="1" applyBorder="1"/>
    <xf numFmtId="0" fontId="0" fillId="2" borderId="6" xfId="0" applyFill="1" applyBorder="1"/>
    <xf numFmtId="0" fontId="0" fillId="2" borderId="9" xfId="0" applyFill="1" applyBorder="1"/>
    <xf numFmtId="0" fontId="0" fillId="2" borderId="3"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1" fillId="3" borderId="10" xfId="0" applyFont="1" applyFill="1" applyBorder="1"/>
    <xf numFmtId="0" fontId="1" fillId="3" borderId="11" xfId="0" applyFont="1" applyFill="1" applyBorder="1"/>
    <xf numFmtId="0" fontId="1" fillId="3" borderId="12" xfId="0" applyFont="1" applyFill="1" applyBorder="1"/>
    <xf numFmtId="3" fontId="0" fillId="2" borderId="13" xfId="0" applyNumberFormat="1" applyFill="1" applyBorder="1" applyAlignment="1">
      <alignment horizontal="right"/>
    </xf>
    <xf numFmtId="3" fontId="0" fillId="2" borderId="14" xfId="0" applyNumberFormat="1" applyFill="1" applyBorder="1" applyAlignment="1">
      <alignment horizontal="right"/>
    </xf>
    <xf numFmtId="3" fontId="0" fillId="2" borderId="15" xfId="0" applyNumberFormat="1" applyFill="1" applyBorder="1" applyAlignment="1">
      <alignment horizontal="right"/>
    </xf>
    <xf numFmtId="0" fontId="1" fillId="3" borderId="11" xfId="0" applyFont="1" applyFill="1" applyBorder="1" applyAlignment="1">
      <alignment wrapText="1"/>
    </xf>
    <xf numFmtId="0" fontId="0" fillId="2" borderId="3" xfId="0" applyFill="1" applyBorder="1" applyAlignment="1">
      <alignment horizontal="center"/>
    </xf>
    <xf numFmtId="0" fontId="0" fillId="2" borderId="0" xfId="0" applyFill="1" applyAlignment="1">
      <alignment horizontal="center"/>
    </xf>
    <xf numFmtId="0" fontId="0" fillId="2" borderId="8"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1" fillId="4" borderId="2" xfId="0" applyFont="1" applyFill="1" applyBorder="1"/>
    <xf numFmtId="3" fontId="1" fillId="4" borderId="4" xfId="0" applyNumberFormat="1" applyFont="1" applyFill="1" applyBorder="1"/>
    <xf numFmtId="0" fontId="1" fillId="4" borderId="7" xfId="0" applyFont="1" applyFill="1" applyBorder="1"/>
    <xf numFmtId="3" fontId="1" fillId="4" borderId="9" xfId="0" applyNumberFormat="1" applyFont="1" applyFill="1" applyBorder="1" applyAlignment="1">
      <alignment horizontal="right"/>
    </xf>
    <xf numFmtId="0" fontId="1" fillId="5" borderId="2" xfId="0" applyFont="1" applyFill="1" applyBorder="1"/>
    <xf numFmtId="3" fontId="1" fillId="5" borderId="4" xfId="0" applyNumberFormat="1" applyFont="1" applyFill="1" applyBorder="1" applyAlignment="1">
      <alignment horizontal="right"/>
    </xf>
    <xf numFmtId="0" fontId="1" fillId="5" borderId="7" xfId="0" applyFont="1" applyFill="1" applyBorder="1"/>
    <xf numFmtId="3" fontId="1" fillId="5" borderId="9" xfId="0" applyNumberFormat="1" applyFont="1" applyFill="1" applyBorder="1" applyAlignment="1">
      <alignment horizontal="right"/>
    </xf>
    <xf numFmtId="0" fontId="0" fillId="0" borderId="5" xfId="0" applyBorder="1"/>
    <xf numFmtId="0" fontId="0" fillId="0" borderId="0" xfId="0" applyBorder="1"/>
    <xf numFmtId="0" fontId="0" fillId="0" borderId="6" xfId="0" applyBorder="1"/>
    <xf numFmtId="3" fontId="0" fillId="0" borderId="6" xfId="0" applyNumberFormat="1" applyBorder="1" applyAlignment="1">
      <alignment horizontal="right"/>
    </xf>
    <xf numFmtId="0" fontId="0" fillId="0" borderId="7" xfId="0" applyBorder="1"/>
    <xf numFmtId="0" fontId="0" fillId="0" borderId="8" xfId="0" applyBorder="1"/>
    <xf numFmtId="3" fontId="0" fillId="0" borderId="9" xfId="0" applyNumberFormat="1" applyBorder="1" applyAlignment="1">
      <alignment horizontal="right"/>
    </xf>
    <xf numFmtId="0" fontId="1" fillId="0" borderId="0" xfId="0" applyFont="1" applyAlignment="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3" fontId="0" fillId="6" borderId="3" xfId="0" applyNumberFormat="1" applyFill="1" applyBorder="1" applyAlignment="1">
      <alignment horizontal="right"/>
    </xf>
    <xf numFmtId="3" fontId="0" fillId="6" borderId="0" xfId="0" applyNumberFormat="1" applyFill="1" applyAlignment="1">
      <alignment horizontal="right"/>
    </xf>
    <xf numFmtId="3" fontId="0" fillId="6" borderId="8" xfId="0" applyNumberFormat="1" applyFill="1" applyBorder="1" applyAlignment="1">
      <alignment horizontal="right"/>
    </xf>
    <xf numFmtId="3" fontId="0" fillId="6" borderId="6" xfId="0" applyNumberFormat="1" applyFill="1" applyBorder="1" applyAlignment="1">
      <alignment horizontal="right"/>
    </xf>
    <xf numFmtId="3" fontId="1" fillId="6" borderId="6"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123825</xdr:colOff>
      <xdr:row>0</xdr:row>
      <xdr:rowOff>130175</xdr:rowOff>
    </xdr:from>
    <xdr:to>
      <xdr:col>22</xdr:col>
      <xdr:colOff>206375</xdr:colOff>
      <xdr:row>33</xdr:row>
      <xdr:rowOff>12700</xdr:rowOff>
    </xdr:to>
    <xdr:sp macro="" textlink="">
      <xdr:nvSpPr>
        <xdr:cNvPr id="2" name="TextBox 1">
          <a:extLst>
            <a:ext uri="{FF2B5EF4-FFF2-40B4-BE49-F238E27FC236}">
              <a16:creationId xmlns:a16="http://schemas.microsoft.com/office/drawing/2014/main" id="{355943B8-D0DB-3931-6B3C-A8AEACFE5C3F}"/>
            </a:ext>
          </a:extLst>
        </xdr:cNvPr>
        <xdr:cNvSpPr txBox="1"/>
      </xdr:nvSpPr>
      <xdr:spPr>
        <a:xfrm>
          <a:off x="12296775" y="130175"/>
          <a:ext cx="7435850" cy="652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kern="1200"/>
            <a:t>Returning coaches can choose to re-draft a team they’ve played in one of the previous Forge Breaker seasons. This option follows the rules (pages 99 and 100) of the Blood Bowl 2020 Rulebook with the following modification:</a:t>
          </a:r>
          <a:br>
            <a:rPr lang="en-GB" sz="1100" b="1" kern="1200"/>
          </a:br>
          <a:br>
            <a:rPr lang="en-GB" sz="1100" b="1" kern="1200"/>
          </a:br>
          <a:r>
            <a:rPr lang="en-GB" sz="1100" b="0" kern="1200"/>
            <a:t>Our approach to re-drafting applies a balancing mechanic based on the TV (team value) of the finalised re-drafted roster. These TV caps are different per division and the ‘TV cap’ replaces the ‘Budget Cap’ as described in step 2 ‘Raise Funds’ of the rule book. There is no ‘Budget Cap’ in our redraft rules.</a:t>
          </a:r>
        </a:p>
        <a:p>
          <a:endParaRPr lang="en-GB" sz="1100" b="0" kern="1200"/>
        </a:p>
        <a:p>
          <a:r>
            <a:rPr lang="en-GB" sz="1100" b="0" kern="1200"/>
            <a:t>Therefore:</a:t>
          </a:r>
        </a:p>
        <a:p>
          <a:endParaRPr lang="en-GB" sz="1100" b="0" kern="1200"/>
        </a:p>
        <a:p>
          <a:r>
            <a:rPr lang="en-GB" sz="1100" b="0" kern="1200"/>
            <a:t>* Re-drafted teams will apply the TV caps based on the division in which they will play their next season and the TV cap is only in place until after the first match of the season.</a:t>
          </a:r>
        </a:p>
        <a:p>
          <a:endParaRPr lang="en-GB" sz="1100" b="0" kern="1200"/>
        </a:p>
        <a:p>
          <a:r>
            <a:rPr lang="en-GB" sz="1100" b="0" kern="1200"/>
            <a:t>* There is NO Re-draft Budget Cap as described in step 2 ‘Raise Funds’ of the rule book. The above TV caps are placed in the final TV of the re-drafted roster.</a:t>
          </a:r>
        </a:p>
        <a:p>
          <a:endParaRPr lang="en-GB" sz="1100" b="0" kern="1200"/>
        </a:p>
        <a:p>
          <a:r>
            <a:rPr lang="en-GB" sz="1100" b="0" kern="1200"/>
            <a:t>* Re-drafted players with unspent SPPs must not spend those points until after the first match of the season.</a:t>
          </a:r>
        </a:p>
        <a:p>
          <a:endParaRPr lang="en-GB" sz="1100" b="1" kern="1200"/>
        </a:p>
        <a:p>
          <a:r>
            <a:rPr lang="en-GB" sz="1100" b="1" kern="1200"/>
            <a:t>If the team you want to redraft was most recently involved in Forge Breakers Season II you must follow</a:t>
          </a:r>
          <a:r>
            <a:rPr lang="en-GB" sz="1100" b="1" kern="1200" baseline="0"/>
            <a:t> the below process:</a:t>
          </a:r>
        </a:p>
        <a:p>
          <a:endParaRPr lang="en-GB" sz="1100" b="1" kern="1200" baseline="0"/>
        </a:p>
        <a:p>
          <a:r>
            <a:rPr lang="en-GB" sz="1100" b="0" kern="1200"/>
            <a:t>Teams which had had their most recent outing in Season II, either as the only season in which they took part, or after also taking part in Season I are impacted by an administrative error which occurred at the end of the Season II. The outcome of this error requires coaches to follow a manual re-drafting process going into Season IV. </a:t>
          </a:r>
        </a:p>
        <a:p>
          <a:endParaRPr lang="en-GB" sz="1100" b="0" kern="1200"/>
        </a:p>
        <a:p>
          <a:r>
            <a:rPr lang="en-GB" sz="1100" b="0" kern="1200"/>
            <a:t>Coaches must complete this redraft template and submit your roster in the Season 4 Roster Submission channel.</a:t>
          </a:r>
        </a:p>
        <a:p>
          <a:endParaRPr lang="en-GB" sz="1100" b="0" kern="1200"/>
        </a:p>
        <a:p>
          <a:r>
            <a:rPr lang="en-GB" sz="1100" b="0" kern="1200"/>
            <a:t>Contact a member of staff to resolve any injury rolls required.</a:t>
          </a:r>
        </a:p>
        <a:p>
          <a:endParaRPr lang="en-GB" sz="1100" b="0" kern="1200"/>
        </a:p>
        <a:p>
          <a:r>
            <a:rPr lang="en-GB" sz="1100" b="1" kern="1200"/>
            <a:t>All other scenarios</a:t>
          </a:r>
        </a:p>
        <a:p>
          <a:endParaRPr lang="en-GB" sz="1100" b="0" kern="1200"/>
        </a:p>
        <a:p>
          <a:r>
            <a:rPr lang="en-GB" sz="1100" b="0" i="0">
              <a:solidFill>
                <a:schemeClr val="dk1"/>
              </a:solidFill>
              <a:effectLst/>
              <a:latin typeface="+mn-lt"/>
              <a:ea typeface="+mn-ea"/>
              <a:cs typeface="+mn-cs"/>
            </a:rPr>
            <a:t>Teams will be able to re-draft directly in TourPlay. Look out for the banner ‘This team is re-drafting’ which will appear at the top of the team roster screen. For older teams this banner will be present now, for Season III teams the banner will only occur once the season has been finalised.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Once the banner is present, you can re-draft your team directly in TourPlay and join the Season IV competition. Please bear in mind the TV cap applicable for your league.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re-draft roster template can be used to plan your options.</a:t>
          </a:r>
        </a:p>
        <a:p>
          <a:endParaRPr lang="en-GB" sz="1100" b="0" kern="1200"/>
        </a:p>
        <a:p>
          <a:endParaRPr lang="en-GB" sz="1100" b="1" kern="1200"/>
        </a:p>
        <a:p>
          <a:endParaRPr lang="en-GB" sz="1100" b="1" kern="1200"/>
        </a:p>
        <a:p>
          <a:endParaRPr lang="en-GB" sz="1100" b="1" kern="1200"/>
        </a:p>
      </xdr:txBody>
    </xdr:sp>
    <xdr:clientData/>
  </xdr:twoCellAnchor>
  <xdr:twoCellAnchor editAs="oneCell">
    <xdr:from>
      <xdr:col>0</xdr:col>
      <xdr:colOff>0</xdr:colOff>
      <xdr:row>3</xdr:row>
      <xdr:rowOff>92075</xdr:rowOff>
    </xdr:from>
    <xdr:to>
      <xdr:col>2</xdr:col>
      <xdr:colOff>944844</xdr:colOff>
      <xdr:row>12</xdr:row>
      <xdr:rowOff>60325</xdr:rowOff>
    </xdr:to>
    <xdr:pic>
      <xdr:nvPicPr>
        <xdr:cNvPr id="4" name="Picture 3">
          <a:extLst>
            <a:ext uri="{FF2B5EF4-FFF2-40B4-BE49-F238E27FC236}">
              <a16:creationId xmlns:a16="http://schemas.microsoft.com/office/drawing/2014/main" id="{67377C5A-B7CF-BD21-1B43-0DA2179D8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8975"/>
          <a:ext cx="2348194" cy="175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5006-4B6B-40D7-8626-AA3B41CA60F6}">
  <dimension ref="B1:M82"/>
  <sheetViews>
    <sheetView tabSelected="1" workbookViewId="0"/>
  </sheetViews>
  <sheetFormatPr defaultRowHeight="15" x14ac:dyDescent="0.25"/>
  <cols>
    <col min="1" max="1" width="4.140625" customWidth="1"/>
    <col min="2" max="2" width="16.85546875" bestFit="1" customWidth="1"/>
    <col min="3" max="3" width="15.85546875" bestFit="1" customWidth="1"/>
    <col min="4" max="4" width="46.28515625" bestFit="1" customWidth="1"/>
    <col min="5" max="5" width="17.7109375" bestFit="1" customWidth="1"/>
    <col min="6" max="6" width="14.5703125" bestFit="1" customWidth="1"/>
    <col min="7" max="7" width="15.42578125" bestFit="1" customWidth="1"/>
    <col min="8" max="8" width="24.5703125" bestFit="1" customWidth="1"/>
    <col min="9" max="9" width="2.28515625" customWidth="1"/>
    <col min="10" max="10" width="11.140625" bestFit="1" customWidth="1"/>
    <col min="11" max="11" width="13.5703125" bestFit="1" customWidth="1"/>
    <col min="12" max="12" width="9.85546875" bestFit="1" customWidth="1"/>
    <col min="13" max="13" width="13.5703125" bestFit="1" customWidth="1"/>
    <col min="19" max="19" width="13.5703125" bestFit="1" customWidth="1"/>
    <col min="24" max="24" width="10.5703125" bestFit="1" customWidth="1"/>
    <col min="26" max="26" width="13.42578125" customWidth="1"/>
  </cols>
  <sheetData>
    <row r="1" spans="4:8" ht="15.75" thickBot="1" x14ac:dyDescent="0.3"/>
    <row r="2" spans="4:8" ht="15.75" thickBot="1" x14ac:dyDescent="0.3">
      <c r="D2" s="45" t="s">
        <v>17</v>
      </c>
      <c r="E2" s="46"/>
      <c r="F2" s="46"/>
      <c r="G2" s="47"/>
    </row>
    <row r="3" spans="4:8" x14ac:dyDescent="0.25">
      <c r="D3" s="37"/>
      <c r="E3" s="38"/>
      <c r="F3" s="38"/>
      <c r="G3" s="39"/>
    </row>
    <row r="4" spans="4:8" x14ac:dyDescent="0.25">
      <c r="D4" s="37" t="s">
        <v>35</v>
      </c>
      <c r="E4" s="38"/>
      <c r="F4" s="38"/>
      <c r="G4" s="51">
        <v>1000000</v>
      </c>
    </row>
    <row r="5" spans="4:8" ht="15.75" thickBot="1" x14ac:dyDescent="0.3">
      <c r="D5" s="37"/>
      <c r="E5" s="38"/>
      <c r="F5" s="38"/>
      <c r="G5" s="40"/>
    </row>
    <row r="6" spans="4:8" ht="15.75" thickBot="1" x14ac:dyDescent="0.3">
      <c r="D6" s="37" t="s">
        <v>37</v>
      </c>
      <c r="E6" s="1">
        <v>8</v>
      </c>
      <c r="F6" s="38"/>
      <c r="G6" s="51">
        <f>E6*20000</f>
        <v>160000</v>
      </c>
    </row>
    <row r="7" spans="4:8" ht="15.75" thickBot="1" x14ac:dyDescent="0.3">
      <c r="D7" s="37" t="s">
        <v>38</v>
      </c>
      <c r="E7" s="1">
        <v>3</v>
      </c>
      <c r="F7" s="38"/>
      <c r="G7" s="51">
        <f>E7*20000</f>
        <v>60000</v>
      </c>
    </row>
    <row r="8" spans="4:8" ht="15.75" thickBot="1" x14ac:dyDescent="0.3">
      <c r="D8" s="37" t="s">
        <v>39</v>
      </c>
      <c r="E8" s="1">
        <v>3</v>
      </c>
      <c r="F8" s="38"/>
      <c r="G8" s="51">
        <f>E8*10000</f>
        <v>30000</v>
      </c>
    </row>
    <row r="9" spans="4:8" ht="15.75" thickBot="1" x14ac:dyDescent="0.3">
      <c r="D9" s="37" t="s">
        <v>40</v>
      </c>
      <c r="E9" s="1">
        <v>85000</v>
      </c>
      <c r="F9" s="38"/>
      <c r="G9" s="51">
        <f>E9</f>
        <v>85000</v>
      </c>
    </row>
    <row r="10" spans="4:8" x14ac:dyDescent="0.25">
      <c r="D10" s="37"/>
      <c r="E10" s="38"/>
      <c r="F10" s="38"/>
      <c r="G10" s="40"/>
    </row>
    <row r="11" spans="4:8" x14ac:dyDescent="0.25">
      <c r="D11" s="37"/>
      <c r="E11" s="38" t="s">
        <v>34</v>
      </c>
      <c r="F11" s="38"/>
      <c r="G11" s="52">
        <f>G4+G6+G7+G8+G9</f>
        <v>1335000</v>
      </c>
    </row>
    <row r="12" spans="4:8" ht="15.75" thickBot="1" x14ac:dyDescent="0.3">
      <c r="D12" s="37"/>
      <c r="E12" s="38"/>
      <c r="F12" s="38"/>
      <c r="G12" s="40"/>
    </row>
    <row r="13" spans="4:8" ht="15.75" thickBot="1" x14ac:dyDescent="0.3">
      <c r="D13" s="37" t="s">
        <v>41</v>
      </c>
      <c r="E13" s="1" t="s">
        <v>36</v>
      </c>
      <c r="F13" s="38"/>
      <c r="G13" s="40"/>
    </row>
    <row r="14" spans="4:8" x14ac:dyDescent="0.25">
      <c r="D14" s="37"/>
      <c r="E14" s="38" t="s">
        <v>27</v>
      </c>
      <c r="F14" s="38"/>
      <c r="G14" s="51">
        <f>IF(E13="Div 1", 1500000, IF(E13="Div 2", 1400000, IF(E13="Div 3", 1300000, 1200000)))</f>
        <v>1200000</v>
      </c>
    </row>
    <row r="15" spans="4:8" x14ac:dyDescent="0.25">
      <c r="D15" s="37"/>
      <c r="E15" s="38"/>
      <c r="F15" s="38"/>
      <c r="G15" s="40"/>
    </row>
    <row r="16" spans="4:8" ht="15.75" thickBot="1" x14ac:dyDescent="0.3">
      <c r="D16" s="41"/>
      <c r="E16" s="42"/>
      <c r="F16" s="42"/>
      <c r="G16" s="43"/>
      <c r="H16" s="4"/>
    </row>
    <row r="17" spans="2:13" x14ac:dyDescent="0.25">
      <c r="G17" s="3"/>
    </row>
    <row r="18" spans="2:13" ht="15.75" thickBot="1" x14ac:dyDescent="0.3"/>
    <row r="19" spans="2:13" ht="15.75" thickBot="1" x14ac:dyDescent="0.3">
      <c r="B19" s="45" t="s">
        <v>42</v>
      </c>
      <c r="C19" s="46"/>
      <c r="D19" s="46"/>
      <c r="E19" s="46"/>
      <c r="F19" s="46"/>
      <c r="G19" s="46"/>
      <c r="H19" s="46"/>
      <c r="I19" s="46"/>
      <c r="J19" s="46"/>
      <c r="K19" s="47"/>
      <c r="L19" s="44"/>
      <c r="M19" s="44"/>
    </row>
    <row r="20" spans="2:13" ht="30.75" thickBot="1" x14ac:dyDescent="0.3">
      <c r="B20" s="16" t="s">
        <v>18</v>
      </c>
      <c r="C20" s="17" t="s">
        <v>20</v>
      </c>
      <c r="D20" s="17" t="s">
        <v>13</v>
      </c>
      <c r="E20" s="17" t="s">
        <v>32</v>
      </c>
      <c r="F20" s="22" t="s">
        <v>33</v>
      </c>
      <c r="G20" s="17" t="s">
        <v>26</v>
      </c>
      <c r="H20" s="17" t="s">
        <v>10</v>
      </c>
      <c r="I20" s="17"/>
      <c r="J20" s="17" t="s">
        <v>11</v>
      </c>
      <c r="K20" s="18" t="s">
        <v>12</v>
      </c>
    </row>
    <row r="21" spans="2:13" x14ac:dyDescent="0.25">
      <c r="B21" s="26" t="s">
        <v>19</v>
      </c>
      <c r="C21" s="13">
        <v>1</v>
      </c>
      <c r="D21" s="5" t="s">
        <v>0</v>
      </c>
      <c r="E21" s="6">
        <v>160000</v>
      </c>
      <c r="F21" s="23">
        <v>1</v>
      </c>
      <c r="G21" s="48">
        <f>IF(F21=1,20000,IF(F21=2,40000,0))</f>
        <v>20000</v>
      </c>
      <c r="H21" s="48">
        <f>E21+G21</f>
        <v>180000</v>
      </c>
      <c r="I21" s="6"/>
      <c r="J21" s="5" t="s">
        <v>6</v>
      </c>
      <c r="K21" s="10" t="s">
        <v>7</v>
      </c>
    </row>
    <row r="22" spans="2:13" x14ac:dyDescent="0.25">
      <c r="B22" s="27" t="s">
        <v>19</v>
      </c>
      <c r="C22" s="14">
        <v>2</v>
      </c>
      <c r="D22" s="2" t="s">
        <v>1</v>
      </c>
      <c r="E22" s="7">
        <v>145000</v>
      </c>
      <c r="F22" s="24">
        <v>1</v>
      </c>
      <c r="G22" s="49">
        <f t="shared" ref="G22:G31" si="0">IF(F22=1,20000,IF(F22=2,40000,0))</f>
        <v>20000</v>
      </c>
      <c r="H22" s="49">
        <f t="shared" ref="H22:H36" si="1">E22+G22</f>
        <v>165000</v>
      </c>
      <c r="I22" s="7"/>
      <c r="J22" s="2" t="s">
        <v>9</v>
      </c>
      <c r="K22" s="11" t="s">
        <v>5</v>
      </c>
    </row>
    <row r="23" spans="2:13" x14ac:dyDescent="0.25">
      <c r="B23" s="27"/>
      <c r="C23" s="14">
        <v>3</v>
      </c>
      <c r="D23" s="2" t="s">
        <v>1</v>
      </c>
      <c r="E23" s="7">
        <v>125000</v>
      </c>
      <c r="F23" s="24">
        <v>0</v>
      </c>
      <c r="G23" s="49">
        <f t="shared" si="0"/>
        <v>0</v>
      </c>
      <c r="H23" s="49">
        <f t="shared" si="1"/>
        <v>125000</v>
      </c>
      <c r="I23" s="7"/>
      <c r="J23" s="2"/>
      <c r="K23" s="11"/>
    </row>
    <row r="24" spans="2:13" x14ac:dyDescent="0.25">
      <c r="B24" s="27" t="s">
        <v>19</v>
      </c>
      <c r="C24" s="14">
        <v>4</v>
      </c>
      <c r="D24" s="2" t="s">
        <v>4</v>
      </c>
      <c r="E24" s="7">
        <v>110000</v>
      </c>
      <c r="F24" s="24">
        <v>1</v>
      </c>
      <c r="G24" s="49">
        <f t="shared" si="0"/>
        <v>20000</v>
      </c>
      <c r="H24" s="49">
        <f t="shared" si="1"/>
        <v>130000</v>
      </c>
      <c r="I24" s="7"/>
      <c r="J24" s="2" t="s">
        <v>8</v>
      </c>
      <c r="K24" s="11" t="s">
        <v>5</v>
      </c>
    </row>
    <row r="25" spans="2:13" x14ac:dyDescent="0.25">
      <c r="B25" s="27"/>
      <c r="C25" s="14">
        <v>5</v>
      </c>
      <c r="D25" s="2" t="s">
        <v>4</v>
      </c>
      <c r="E25" s="7">
        <v>90000</v>
      </c>
      <c r="F25" s="24">
        <v>0</v>
      </c>
      <c r="G25" s="49">
        <f t="shared" si="0"/>
        <v>0</v>
      </c>
      <c r="H25" s="49">
        <f t="shared" si="1"/>
        <v>90000</v>
      </c>
      <c r="I25" s="7"/>
      <c r="J25" s="2"/>
      <c r="K25" s="11"/>
    </row>
    <row r="26" spans="2:13" x14ac:dyDescent="0.25">
      <c r="B26" s="27"/>
      <c r="C26" s="14">
        <v>6</v>
      </c>
      <c r="D26" s="2" t="s">
        <v>2</v>
      </c>
      <c r="E26" s="7">
        <v>95000</v>
      </c>
      <c r="F26" s="24">
        <v>0</v>
      </c>
      <c r="G26" s="49">
        <f t="shared" si="0"/>
        <v>0</v>
      </c>
      <c r="H26" s="49">
        <f t="shared" si="1"/>
        <v>95000</v>
      </c>
      <c r="I26" s="7"/>
      <c r="J26" s="2"/>
      <c r="K26" s="11"/>
    </row>
    <row r="27" spans="2:13" x14ac:dyDescent="0.25">
      <c r="B27" s="27"/>
      <c r="C27" s="14">
        <v>7</v>
      </c>
      <c r="D27" s="2" t="s">
        <v>3</v>
      </c>
      <c r="E27" s="7">
        <v>70000</v>
      </c>
      <c r="F27" s="24">
        <v>0</v>
      </c>
      <c r="G27" s="49">
        <f t="shared" si="0"/>
        <v>0</v>
      </c>
      <c r="H27" s="49">
        <f t="shared" si="1"/>
        <v>70000</v>
      </c>
      <c r="I27" s="7"/>
      <c r="J27" s="2"/>
      <c r="K27" s="11"/>
    </row>
    <row r="28" spans="2:13" x14ac:dyDescent="0.25">
      <c r="B28" s="27"/>
      <c r="C28" s="14">
        <v>8</v>
      </c>
      <c r="D28" s="2" t="s">
        <v>3</v>
      </c>
      <c r="E28" s="7">
        <v>70000</v>
      </c>
      <c r="F28" s="24">
        <v>0</v>
      </c>
      <c r="G28" s="49">
        <f t="shared" si="0"/>
        <v>0</v>
      </c>
      <c r="H28" s="49">
        <f t="shared" si="1"/>
        <v>70000</v>
      </c>
      <c r="I28" s="7"/>
      <c r="J28" s="2"/>
      <c r="K28" s="11"/>
    </row>
    <row r="29" spans="2:13" x14ac:dyDescent="0.25">
      <c r="B29" s="27"/>
      <c r="C29" s="14">
        <v>9</v>
      </c>
      <c r="D29" s="2" t="s">
        <v>3</v>
      </c>
      <c r="E29" s="7">
        <v>70000</v>
      </c>
      <c r="F29" s="24">
        <v>0</v>
      </c>
      <c r="G29" s="49">
        <f t="shared" si="0"/>
        <v>0</v>
      </c>
      <c r="H29" s="49">
        <f t="shared" si="1"/>
        <v>70000</v>
      </c>
      <c r="I29" s="7"/>
      <c r="J29" s="2"/>
      <c r="K29" s="11"/>
    </row>
    <row r="30" spans="2:13" x14ac:dyDescent="0.25">
      <c r="B30" s="27"/>
      <c r="C30" s="14">
        <v>10</v>
      </c>
      <c r="D30" s="2" t="s">
        <v>3</v>
      </c>
      <c r="E30" s="7">
        <v>70000</v>
      </c>
      <c r="F30" s="24">
        <v>0</v>
      </c>
      <c r="G30" s="49">
        <f t="shared" si="0"/>
        <v>0</v>
      </c>
      <c r="H30" s="49">
        <f t="shared" si="1"/>
        <v>70000</v>
      </c>
      <c r="I30" s="7"/>
      <c r="J30" s="2"/>
      <c r="K30" s="11"/>
    </row>
    <row r="31" spans="2:13" x14ac:dyDescent="0.25">
      <c r="B31" s="27"/>
      <c r="C31" s="14">
        <v>11</v>
      </c>
      <c r="D31" s="2" t="s">
        <v>3</v>
      </c>
      <c r="E31" s="7">
        <v>70000</v>
      </c>
      <c r="F31" s="24">
        <v>0</v>
      </c>
      <c r="G31" s="49">
        <f t="shared" si="0"/>
        <v>0</v>
      </c>
      <c r="H31" s="49">
        <f t="shared" si="1"/>
        <v>70000</v>
      </c>
      <c r="I31" s="7"/>
      <c r="J31" s="2"/>
      <c r="K31" s="11"/>
    </row>
    <row r="32" spans="2:13" x14ac:dyDescent="0.25">
      <c r="B32" s="27"/>
      <c r="C32" s="14">
        <v>12</v>
      </c>
      <c r="D32" s="2" t="s">
        <v>21</v>
      </c>
      <c r="E32" s="7">
        <v>0</v>
      </c>
      <c r="F32" s="24">
        <v>0</v>
      </c>
      <c r="G32" s="49"/>
      <c r="H32" s="49">
        <f t="shared" si="1"/>
        <v>0</v>
      </c>
      <c r="I32" s="7"/>
      <c r="J32" s="2"/>
      <c r="K32" s="11"/>
    </row>
    <row r="33" spans="2:11" x14ac:dyDescent="0.25">
      <c r="B33" s="27"/>
      <c r="C33" s="14">
        <v>13</v>
      </c>
      <c r="D33" s="2" t="s">
        <v>21</v>
      </c>
      <c r="E33" s="7">
        <v>0</v>
      </c>
      <c r="F33" s="24">
        <v>0</v>
      </c>
      <c r="G33" s="49"/>
      <c r="H33" s="49">
        <f t="shared" si="1"/>
        <v>0</v>
      </c>
      <c r="I33" s="7"/>
      <c r="J33" s="2"/>
      <c r="K33" s="11"/>
    </row>
    <row r="34" spans="2:11" x14ac:dyDescent="0.25">
      <c r="B34" s="27"/>
      <c r="C34" s="14">
        <v>14</v>
      </c>
      <c r="D34" s="2" t="s">
        <v>21</v>
      </c>
      <c r="E34" s="7">
        <v>0</v>
      </c>
      <c r="F34" s="24">
        <v>0</v>
      </c>
      <c r="G34" s="49"/>
      <c r="H34" s="49">
        <f t="shared" si="1"/>
        <v>0</v>
      </c>
      <c r="I34" s="7"/>
      <c r="J34" s="2"/>
      <c r="K34" s="11"/>
    </row>
    <row r="35" spans="2:11" x14ac:dyDescent="0.25">
      <c r="B35" s="27"/>
      <c r="C35" s="14">
        <v>15</v>
      </c>
      <c r="D35" s="2" t="s">
        <v>21</v>
      </c>
      <c r="E35" s="7">
        <v>0</v>
      </c>
      <c r="F35" s="24">
        <v>0</v>
      </c>
      <c r="G35" s="49"/>
      <c r="H35" s="49">
        <f t="shared" si="1"/>
        <v>0</v>
      </c>
      <c r="I35" s="7"/>
      <c r="J35" s="2"/>
      <c r="K35" s="11"/>
    </row>
    <row r="36" spans="2:11" ht="15.75" thickBot="1" x14ac:dyDescent="0.3">
      <c r="B36" s="28"/>
      <c r="C36" s="15">
        <v>16</v>
      </c>
      <c r="D36" s="8" t="s">
        <v>21</v>
      </c>
      <c r="E36" s="9">
        <v>0</v>
      </c>
      <c r="F36" s="25">
        <v>0</v>
      </c>
      <c r="G36" s="50"/>
      <c r="H36" s="50">
        <f t="shared" si="1"/>
        <v>0</v>
      </c>
      <c r="I36" s="9"/>
      <c r="J36" s="8"/>
      <c r="K36" s="12"/>
    </row>
    <row r="37" spans="2:11" ht="15.75" thickBot="1" x14ac:dyDescent="0.3">
      <c r="E37" s="3"/>
    </row>
    <row r="38" spans="2:11" x14ac:dyDescent="0.25">
      <c r="D38" t="s">
        <v>22</v>
      </c>
      <c r="E38" s="19">
        <v>150000</v>
      </c>
    </row>
    <row r="39" spans="2:11" x14ac:dyDescent="0.25">
      <c r="D39" t="s">
        <v>23</v>
      </c>
      <c r="E39" s="20">
        <v>50000</v>
      </c>
    </row>
    <row r="40" spans="2:11" x14ac:dyDescent="0.25">
      <c r="D40" t="s">
        <v>24</v>
      </c>
      <c r="E40" s="20">
        <v>0</v>
      </c>
    </row>
    <row r="41" spans="2:11" ht="15.75" thickBot="1" x14ac:dyDescent="0.3">
      <c r="D41" t="s">
        <v>25</v>
      </c>
      <c r="E41" s="21">
        <v>0</v>
      </c>
    </row>
    <row r="42" spans="2:11" ht="15.75" thickBot="1" x14ac:dyDescent="0.3">
      <c r="E42" s="3"/>
    </row>
    <row r="43" spans="2:11" x14ac:dyDescent="0.25">
      <c r="D43" s="33" t="s">
        <v>30</v>
      </c>
      <c r="E43" s="34">
        <f>SUM(H21:H36)+E38+E39+E40+E41</f>
        <v>1335000</v>
      </c>
    </row>
    <row r="44" spans="2:11" ht="15.75" thickBot="1" x14ac:dyDescent="0.3">
      <c r="D44" s="35" t="s">
        <v>29</v>
      </c>
      <c r="E44" s="36">
        <f>G11-E43</f>
        <v>0</v>
      </c>
    </row>
    <row r="45" spans="2:11" ht="15.75" thickBot="1" x14ac:dyDescent="0.3"/>
    <row r="46" spans="2:11" x14ac:dyDescent="0.25">
      <c r="D46" s="29" t="s">
        <v>31</v>
      </c>
      <c r="E46" s="30">
        <f>SUM(E21:E36)+E38+E39+E40+E41</f>
        <v>1275000</v>
      </c>
    </row>
    <row r="47" spans="2:11" ht="15.75" thickBot="1" x14ac:dyDescent="0.3">
      <c r="D47" s="31" t="s">
        <v>28</v>
      </c>
      <c r="E47" s="32">
        <f>G14</f>
        <v>1200000</v>
      </c>
    </row>
    <row r="75" spans="3:3" x14ac:dyDescent="0.25">
      <c r="C75" t="s">
        <v>14</v>
      </c>
    </row>
    <row r="76" spans="3:3" x14ac:dyDescent="0.25">
      <c r="C76" t="s">
        <v>15</v>
      </c>
    </row>
    <row r="77" spans="3:3" x14ac:dyDescent="0.25">
      <c r="C77" t="s">
        <v>16</v>
      </c>
    </row>
    <row r="78" spans="3:3" x14ac:dyDescent="0.25">
      <c r="C78" t="s">
        <v>36</v>
      </c>
    </row>
    <row r="79" spans="3:3" x14ac:dyDescent="0.25">
      <c r="C79">
        <v>0</v>
      </c>
    </row>
    <row r="80" spans="3:3" x14ac:dyDescent="0.25">
      <c r="C80">
        <v>1</v>
      </c>
    </row>
    <row r="81" spans="3:3" x14ac:dyDescent="0.25">
      <c r="C81">
        <v>2</v>
      </c>
    </row>
    <row r="82" spans="3:3" x14ac:dyDescent="0.25">
      <c r="C82">
        <v>3</v>
      </c>
    </row>
  </sheetData>
  <mergeCells count="2">
    <mergeCell ref="D2:G2"/>
    <mergeCell ref="B19:K19"/>
  </mergeCells>
  <dataValidations count="2">
    <dataValidation type="list" allowBlank="1" showInputMessage="1" showErrorMessage="1" sqref="F21:F36" xr:uid="{D9814527-FE91-41D7-93E5-4F00BAFB2226}">
      <formula1>$C$79:$C$81</formula1>
    </dataValidation>
    <dataValidation type="list" allowBlank="1" showInputMessage="1" showErrorMessage="1" sqref="E13" xr:uid="{DF7E9FB9-46EA-4E20-B27F-38E018B6729E}">
      <formula1>$C$75:$C$78</formula1>
    </dataValidation>
  </dataValidation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Jones</dc:creator>
  <cp:lastModifiedBy>Daniel Jones</cp:lastModifiedBy>
  <dcterms:created xsi:type="dcterms:W3CDTF">2024-12-06T09:59:09Z</dcterms:created>
  <dcterms:modified xsi:type="dcterms:W3CDTF">2025-08-22T15:17:10Z</dcterms:modified>
</cp:coreProperties>
</file>